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積算内訳書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<sst xmlns="http://schemas.openxmlformats.org/spreadsheetml/2006/main" count="64" uniqueCount="60">
  <si>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商号又は名称</t>
  </si>
  <si>
    <t>（円／ｋＷ）</t>
  </si>
  <si>
    <t>（円／ｋＷｈ）</t>
  </si>
  <si>
    <t>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</si>
  <si>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</si>
  <si>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</si>
  <si>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</si>
  <si>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</si>
  <si>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</si>
  <si>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</si>
  <si>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</si>
  <si>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</si>
  <si>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</si>
  <si>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力率（％）</t>
  </si>
  <si>
    <t>↓</t>
  </si>
  <si>
    <t>（様式５）</t>
  </si>
  <si>
    <t>入　札　金　額　積　算　内　訳　書</t>
  </si>
  <si>
    <r>
      <t>件名：　</t>
    </r>
    <r>
      <rPr>
        <sz val="14"/>
        <rFont val="ＭＳ Ｐゴシック"/>
        <family val="3"/>
      </rPr>
      <t>高砂市民病院で使用する電力調達（長期継続契約）</t>
    </r>
  </si>
  <si>
    <t>予定使用
電力量</t>
  </si>
  <si>
    <t>常時</t>
  </si>
  <si>
    <t>４月</t>
  </si>
  <si>
    <t>５月</t>
  </si>
  <si>
    <t>６月</t>
  </si>
  <si>
    <t>㊞</t>
  </si>
  <si>
    <t xml:space="preserve"> ① 常時基本料金単価</t>
  </si>
  <si>
    <t xml:space="preserve"> ② 予備線基本料金単価</t>
  </si>
  <si>
    <t xml:space="preserve"> ③ 自家発補給基本料金単価</t>
  </si>
  <si>
    <t>代表者職氏名</t>
  </si>
  <si>
    <t>(注１）　記載する各単価は、消費税及び地方消費税相当額を含む金額とし、小数点第２位までを記入すること。</t>
  </si>
  <si>
    <t>(注４）　この入札金額積算内訳書は、入札書と併せて封筒に入れること。</t>
  </si>
  <si>
    <t>(注２）　電力量料金単価には再生可能エネルギー発電促進賦課金については含まないものとする。</t>
  </si>
  <si>
    <t>※小数点以下切捨て</t>
  </si>
  <si>
    <t xml:space="preserve"> ⑤ 重負荷電力量料金単価</t>
  </si>
  <si>
    <t xml:space="preserve"> ④ 昼間電力量料金単価</t>
  </si>
  <si>
    <t xml:space="preserve"> ⑥ 夜間電力量料金単価</t>
  </si>
  <si>
    <t>⑦ 常時契約電力</t>
  </si>
  <si>
    <t>①×⑦</t>
  </si>
  <si>
    <t>⑧ 予備線契約電力</t>
  </si>
  <si>
    <t>②×⑧</t>
  </si>
  <si>
    <t>⑨ 自家発補給契約電力</t>
  </si>
  <si>
    <t>③×⑨</t>
  </si>
  <si>
    <t xml:space="preserve"> ⑩ 昼間時間（kWh）</t>
  </si>
  <si>
    <t>④×⑩</t>
  </si>
  <si>
    <t xml:space="preserve"> ⑪ 重負荷時間（kWh）</t>
  </si>
  <si>
    <t>⑤×⑪</t>
  </si>
  <si>
    <t xml:space="preserve"> ⑫ 夜間時間（kWh）</t>
  </si>
  <si>
    <t>⑥×⑫</t>
  </si>
  <si>
    <t xml:space="preserve"> ⑬ 基本料金</t>
  </si>
  <si>
    <t xml:space="preserve"> ⑭ 力率補正額</t>
  </si>
  <si>
    <t xml:space="preserve"> ⑮ 昼間電力料金</t>
  </si>
  <si>
    <t xml:space="preserve"> ⑯ 重負荷電力料金</t>
  </si>
  <si>
    <t xml:space="preserve"> ⑰ 夜間電力料金</t>
  </si>
  <si>
    <t xml:space="preserve"> ⑱　計　　　⑬+⑭+⑮+⑯+⑰</t>
  </si>
  <si>
    <t xml:space="preserve"> ⑲ 予備線基本料金</t>
  </si>
  <si>
    <t xml:space="preserve"> ㉑　１年間電気料金合計　⑱+⑲+⑳</t>
  </si>
  <si>
    <t xml:space="preserve"> ㉒　予定電気料金　　　　　㉑×２ 年間</t>
  </si>
  <si>
    <t>(注３）　各月の計（⑱､⑲､⑳､㉑､㉒ 欄）は、小数点以下を切り捨てた金額を記入すること。</t>
  </si>
  <si>
    <t>㉓　入札書記入額  ：　㉒　÷　２４箇月　＝</t>
  </si>
  <si>
    <t>(注５）　入札書の入札金額と入札金額積算内訳書記入額（㉓ 欄）の金額が一致すること。</t>
  </si>
  <si>
    <t xml:space="preserve"> ⑳ 自家発補給基本料金補給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</si>
</sst>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;[Red]\-#,##0.00\ "/>
    <numFmt numFmtId="178" formatCode="#,##0_ ;[Red]\-#,##0\ "/>
    <numFmt numFmtId="179" formatCode="#,##0_ \k\W\ ;[Red]\-#,##0\ "/>
    <numFmt numFmtId="180" formatCode="#,##0_ "/>
    <numFmt numFmtId="181" formatCode="0_);[Red]\(0\)"/>
    <numFmt numFmtId="182" formatCode="#,##0_);[Red]\(#,##0\)"/>
    <numFmt numFmtId="183" formatCode="#,##0.0_ ;[Red]\-#,##0.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b/>
      <u val="single"/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theme="0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 diagonalUp="1">
      <left style="thin"/>
      <right style="medium"/>
      <top style="double"/>
      <bottom style="thin"/>
      <diagonal style="hair"/>
    </border>
    <border diagonalUp="1">
      <left style="thin"/>
      <right style="medium"/>
      <top style="thin"/>
      <bottom style="thin"/>
      <diagonal style="hair"/>
    </border>
    <border diagonalUp="1">
      <left style="thin"/>
      <right style="medium"/>
      <top style="thin"/>
      <bottom style="medium"/>
      <diagonal style="hair"/>
    </border>
    <border diagonalUp="1">
      <left style="thin"/>
      <right style="medium"/>
      <top style="medium"/>
      <bottom style="medium"/>
      <diagonal style="hair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 diagonalUp="1">
      <left style="thin"/>
      <right style="medium"/>
      <top style="medium"/>
      <bottom style="double"/>
      <diagonal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 style="medium"/>
      <top style="medium"/>
      <bottom style="thin"/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horizontal="center" vertical="center"/>
    </xf>
    <xf numFmtId="38" fontId="43" fillId="0" borderId="0" xfId="48" applyFont="1" applyAlignment="1">
      <alignment horizontal="left" vertical="center"/>
    </xf>
    <xf numFmtId="38" fontId="44" fillId="0" borderId="0" xfId="48" applyFont="1" applyAlignment="1">
      <alignment horizontal="left" vertical="center"/>
    </xf>
    <xf numFmtId="38" fontId="43" fillId="0" borderId="10" xfId="48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7" fontId="3" fillId="33" borderId="11" xfId="50" applyNumberFormat="1" applyFont="1" applyFill="1" applyBorder="1" applyAlignment="1">
      <alignment vertical="center"/>
    </xf>
    <xf numFmtId="0" fontId="3" fillId="0" borderId="12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0" xfId="61" applyFont="1" applyFill="1" applyBorder="1">
      <alignment vertical="center"/>
      <protection/>
    </xf>
    <xf numFmtId="178" fontId="3" fillId="0" borderId="14" xfId="61" applyNumberFormat="1" applyFont="1" applyBorder="1" applyAlignment="1">
      <alignment horizontal="center" vertical="center"/>
      <protection/>
    </xf>
    <xf numFmtId="178" fontId="3" fillId="0" borderId="15" xfId="50" applyNumberFormat="1" applyFont="1" applyBorder="1" applyAlignment="1">
      <alignment vertical="center"/>
    </xf>
    <xf numFmtId="178" fontId="3" fillId="0" borderId="16" xfId="50" applyNumberFormat="1" applyFont="1" applyBorder="1" applyAlignment="1">
      <alignment vertical="center"/>
    </xf>
    <xf numFmtId="178" fontId="3" fillId="0" borderId="17" xfId="50" applyNumberFormat="1" applyFont="1" applyBorder="1" applyAlignment="1">
      <alignment vertical="center"/>
    </xf>
    <xf numFmtId="178" fontId="3" fillId="0" borderId="0" xfId="61" applyNumberFormat="1" applyFont="1">
      <alignment vertical="center"/>
      <protection/>
    </xf>
    <xf numFmtId="178" fontId="0" fillId="0" borderId="15" xfId="50" applyNumberFormat="1" applyFont="1" applyBorder="1" applyAlignment="1">
      <alignment horizontal="right" vertical="center"/>
    </xf>
    <xf numFmtId="178" fontId="3" fillId="0" borderId="0" xfId="61" applyNumberFormat="1" applyFont="1" applyAlignment="1">
      <alignment horizontal="right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8" fontId="43" fillId="0" borderId="0" xfId="48" applyFont="1" applyAlignment="1">
      <alignment horizontal="center" vertical="center"/>
    </xf>
    <xf numFmtId="38" fontId="43" fillId="0" borderId="10" xfId="48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61" applyFont="1" applyBorder="1">
      <alignment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 vertical="center" wrapText="1"/>
      <protection/>
    </xf>
    <xf numFmtId="178" fontId="8" fillId="0" borderId="0" xfId="61" applyNumberFormat="1" applyFont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178" fontId="3" fillId="0" borderId="25" xfId="61" applyNumberFormat="1" applyFont="1" applyBorder="1" applyAlignment="1">
      <alignment horizontal="right" vertical="center"/>
      <protection/>
    </xf>
    <xf numFmtId="178" fontId="3" fillId="0" borderId="26" xfId="61" applyNumberFormat="1" applyFont="1" applyBorder="1" applyAlignment="1">
      <alignment horizontal="right" vertical="center"/>
      <protection/>
    </xf>
    <xf numFmtId="178" fontId="3" fillId="0" borderId="26" xfId="61" applyNumberFormat="1" applyFont="1" applyBorder="1" applyAlignment="1">
      <alignment vertical="center"/>
      <protection/>
    </xf>
    <xf numFmtId="178" fontId="3" fillId="0" borderId="26" xfId="61" applyNumberFormat="1" applyFont="1" applyBorder="1" applyAlignment="1">
      <alignment horizontal="left" vertical="center"/>
      <protection/>
    </xf>
    <xf numFmtId="178" fontId="3" fillId="0" borderId="27" xfId="61" applyNumberFormat="1" applyFont="1" applyBorder="1">
      <alignment vertical="center"/>
      <protection/>
    </xf>
    <xf numFmtId="178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vertical="top"/>
      <protection/>
    </xf>
    <xf numFmtId="0" fontId="3" fillId="0" borderId="31" xfId="61" applyFont="1" applyBorder="1" applyAlignment="1">
      <alignment vertical="center"/>
      <protection/>
    </xf>
    <xf numFmtId="178" fontId="0" fillId="0" borderId="32" xfId="50" applyNumberFormat="1" applyFont="1" applyBorder="1" applyAlignment="1">
      <alignment vertical="center"/>
    </xf>
    <xf numFmtId="0" fontId="3" fillId="0" borderId="33" xfId="61" applyFont="1" applyBorder="1" applyAlignment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35" xfId="61" applyFont="1" applyBorder="1" applyAlignment="1">
      <alignment vertical="center"/>
      <protection/>
    </xf>
    <xf numFmtId="178" fontId="0" fillId="0" borderId="36" xfId="50" applyNumberFormat="1" applyFont="1" applyBorder="1" applyAlignment="1">
      <alignment horizontal="right" vertical="center"/>
    </xf>
    <xf numFmtId="178" fontId="0" fillId="0" borderId="37" xfId="50" applyNumberFormat="1" applyFont="1" applyBorder="1" applyAlignment="1">
      <alignment vertical="center"/>
    </xf>
    <xf numFmtId="0" fontId="3" fillId="0" borderId="38" xfId="61" applyFont="1" applyBorder="1" applyAlignment="1">
      <alignment vertical="top"/>
      <protection/>
    </xf>
    <xf numFmtId="38" fontId="3" fillId="34" borderId="16" xfId="50" applyFont="1" applyFill="1" applyBorder="1" applyAlignment="1">
      <alignment vertical="center"/>
    </xf>
    <xf numFmtId="0" fontId="3" fillId="0" borderId="39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177" fontId="3" fillId="0" borderId="0" xfId="50" applyNumberFormat="1" applyFont="1" applyFill="1" applyBorder="1" applyAlignment="1">
      <alignment vertical="center"/>
    </xf>
    <xf numFmtId="179" fontId="0" fillId="0" borderId="26" xfId="50" applyNumberFormat="1" applyFont="1" applyBorder="1" applyAlignment="1">
      <alignment horizontal="center" vertical="center"/>
    </xf>
    <xf numFmtId="177" fontId="0" fillId="0" borderId="40" xfId="50" applyNumberFormat="1" applyFont="1" applyBorder="1" applyAlignment="1">
      <alignment horizontal="right" vertical="center"/>
    </xf>
    <xf numFmtId="177" fontId="0" fillId="0" borderId="15" xfId="50" applyNumberFormat="1" applyFont="1" applyBorder="1" applyAlignment="1">
      <alignment horizontal="right" vertical="center"/>
    </xf>
    <xf numFmtId="177" fontId="0" fillId="0" borderId="36" xfId="50" applyNumberFormat="1" applyFont="1" applyBorder="1" applyAlignment="1">
      <alignment horizontal="right" vertical="center"/>
    </xf>
    <xf numFmtId="177" fontId="0" fillId="0" borderId="41" xfId="50" applyNumberFormat="1" applyFont="1" applyBorder="1" applyAlignment="1">
      <alignment horizontal="right" vertical="center"/>
    </xf>
    <xf numFmtId="177" fontId="0" fillId="0" borderId="42" xfId="50" applyNumberFormat="1" applyFont="1" applyBorder="1" applyAlignment="1">
      <alignment vertical="center"/>
    </xf>
    <xf numFmtId="177" fontId="0" fillId="0" borderId="43" xfId="50" applyNumberFormat="1" applyFont="1" applyBorder="1" applyAlignment="1">
      <alignment vertical="center"/>
    </xf>
    <xf numFmtId="177" fontId="0" fillId="0" borderId="44" xfId="50" applyNumberFormat="1" applyFont="1" applyBorder="1" applyAlignment="1">
      <alignment vertical="center"/>
    </xf>
    <xf numFmtId="177" fontId="0" fillId="0" borderId="45" xfId="50" applyNumberFormat="1" applyFont="1" applyBorder="1" applyAlignment="1">
      <alignment vertical="center"/>
    </xf>
    <xf numFmtId="0" fontId="3" fillId="0" borderId="0" xfId="61" applyFont="1" applyBorder="1" applyAlignment="1">
      <alignment vertical="center" shrinkToFit="1"/>
      <protection/>
    </xf>
    <xf numFmtId="178" fontId="3" fillId="0" borderId="26" xfId="61" applyNumberFormat="1" applyFont="1" applyBorder="1" applyAlignment="1">
      <alignment vertical="center" shrinkToFit="1"/>
      <protection/>
    </xf>
    <xf numFmtId="0" fontId="3" fillId="0" borderId="46" xfId="61" applyFont="1" applyBorder="1" applyAlignment="1">
      <alignment vertical="center"/>
      <protection/>
    </xf>
    <xf numFmtId="177" fontId="0" fillId="0" borderId="47" xfId="50" applyNumberFormat="1" applyFont="1" applyBorder="1" applyAlignment="1">
      <alignment horizontal="right" vertical="center"/>
    </xf>
    <xf numFmtId="177" fontId="0" fillId="0" borderId="48" xfId="50" applyNumberFormat="1" applyFont="1" applyBorder="1" applyAlignment="1">
      <alignment vertical="center"/>
    </xf>
    <xf numFmtId="178" fontId="3" fillId="0" borderId="0" xfId="61" applyNumberFormat="1" applyFont="1" applyBorder="1" applyAlignment="1">
      <alignment horizontal="center" vertical="center"/>
      <protection/>
    </xf>
    <xf numFmtId="0" fontId="3" fillId="0" borderId="49" xfId="61" applyFont="1" applyFill="1" applyBorder="1" applyAlignment="1">
      <alignment horizontal="left" vertical="center"/>
      <protection/>
    </xf>
    <xf numFmtId="0" fontId="3" fillId="0" borderId="50" xfId="61" applyFont="1" applyFill="1" applyBorder="1" applyAlignment="1">
      <alignment horizontal="left" vertical="center"/>
      <protection/>
    </xf>
    <xf numFmtId="178" fontId="3" fillId="0" borderId="51" xfId="61" applyNumberFormat="1" applyFont="1" applyBorder="1" applyAlignment="1">
      <alignment horizontal="center" vertical="center"/>
      <protection/>
    </xf>
    <xf numFmtId="178" fontId="46" fillId="0" borderId="52" xfId="50" applyNumberFormat="1" applyFont="1" applyFill="1" applyBorder="1" applyAlignment="1">
      <alignment horizontal="right" vertical="center"/>
    </xf>
    <xf numFmtId="178" fontId="46" fillId="0" borderId="53" xfId="50" applyNumberFormat="1" applyFont="1" applyFill="1" applyBorder="1" applyAlignment="1">
      <alignment horizontal="right" vertical="center"/>
    </xf>
    <xf numFmtId="0" fontId="3" fillId="0" borderId="54" xfId="61" applyFont="1" applyBorder="1" applyAlignment="1">
      <alignment vertical="center" wrapText="1"/>
      <protection/>
    </xf>
    <xf numFmtId="0" fontId="3" fillId="0" borderId="55" xfId="61" applyFont="1" applyBorder="1" applyAlignment="1">
      <alignment vertical="center"/>
      <protection/>
    </xf>
    <xf numFmtId="0" fontId="3" fillId="0" borderId="56" xfId="61" applyFont="1" applyBorder="1" applyAlignment="1">
      <alignment vertical="center"/>
      <protection/>
    </xf>
    <xf numFmtId="0" fontId="3" fillId="0" borderId="57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7" fillId="0" borderId="63" xfId="61" applyFont="1" applyBorder="1" applyAlignment="1">
      <alignment horizontal="center" vertical="center"/>
      <protection/>
    </xf>
    <xf numFmtId="178" fontId="3" fillId="0" borderId="64" xfId="61" applyNumberFormat="1" applyFont="1" applyBorder="1" applyAlignment="1">
      <alignment horizontal="center" vertical="center"/>
      <protection/>
    </xf>
    <xf numFmtId="178" fontId="3" fillId="0" borderId="27" xfId="61" applyNumberFormat="1" applyFont="1" applyBorder="1" applyAlignment="1">
      <alignment horizontal="center" vertical="center"/>
      <protection/>
    </xf>
    <xf numFmtId="0" fontId="3" fillId="0" borderId="65" xfId="61" applyFont="1" applyBorder="1" applyAlignment="1">
      <alignment horizontal="center" vertical="center"/>
      <protection/>
    </xf>
    <xf numFmtId="0" fontId="3" fillId="0" borderId="66" xfId="61" applyFont="1" applyBorder="1" applyAlignment="1">
      <alignment horizontal="center" vertical="center"/>
      <protection/>
    </xf>
    <xf numFmtId="0" fontId="3" fillId="0" borderId="67" xfId="61" applyFont="1" applyBorder="1" applyAlignment="1">
      <alignment horizontal="center" vertical="center" wrapText="1"/>
      <protection/>
    </xf>
    <xf numFmtId="0" fontId="3" fillId="0" borderId="67" xfId="61" applyFont="1" applyBorder="1">
      <alignment vertical="center"/>
      <protection/>
    </xf>
    <xf numFmtId="0" fontId="3" fillId="0" borderId="68" xfId="61" applyFont="1" applyBorder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5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関西負荷率別計算_1104028buyelectricity_dl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0" zoomScaleNormal="90" zoomScalePageLayoutView="0" workbookViewId="0" topLeftCell="C1">
      <selection activeCell="D14" sqref="D14:O16"/>
    </sheetView>
  </sheetViews>
  <sheetFormatPr defaultColWidth="9.140625" defaultRowHeight="21.75" customHeight="1"/>
  <cols>
    <col min="1" max="1" width="9.00390625" style="9" customWidth="1"/>
    <col min="2" max="2" width="17.57421875" style="9" customWidth="1"/>
    <col min="3" max="3" width="8.57421875" style="9" customWidth="1"/>
    <col min="4" max="15" width="12.00390625" style="9" customWidth="1"/>
    <col min="16" max="16" width="14.57421875" style="9" customWidth="1"/>
    <col min="17" max="16384" width="9.00390625" style="9" customWidth="1"/>
  </cols>
  <sheetData>
    <row r="1" spans="1:16" ht="21.75" customHeight="1">
      <c r="A1" s="9" t="s">
        <v>15</v>
      </c>
      <c r="P1" s="13"/>
    </row>
    <row r="2" spans="1:16" ht="21.75" customHeight="1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1" s="3" customFormat="1" ht="21.75" customHeight="1">
      <c r="A3" s="9"/>
      <c r="B3" s="9"/>
      <c r="C3" s="34"/>
      <c r="D3" s="2"/>
      <c r="E3" s="34"/>
      <c r="F3" s="35"/>
      <c r="G3" s="34"/>
      <c r="H3" s="34"/>
      <c r="I3" s="34"/>
      <c r="K3" s="33"/>
    </row>
    <row r="4" spans="1:12" s="3" customFormat="1" ht="21.75" customHeight="1">
      <c r="A4" s="6" t="s">
        <v>17</v>
      </c>
      <c r="B4" s="33"/>
      <c r="C4" s="33"/>
      <c r="D4" s="4"/>
      <c r="E4" s="33"/>
      <c r="F4" s="4"/>
      <c r="G4" s="33"/>
      <c r="H4" s="33"/>
      <c r="I4" s="33"/>
      <c r="K4" s="33"/>
      <c r="L4" s="5"/>
    </row>
    <row r="5" spans="1:15" s="3" customFormat="1" ht="21.75" customHeight="1">
      <c r="A5" s="9"/>
      <c r="B5" s="9"/>
      <c r="C5" s="2"/>
      <c r="D5" s="2"/>
      <c r="E5" s="2"/>
      <c r="F5" s="35"/>
      <c r="G5" s="34"/>
      <c r="H5" s="34"/>
      <c r="I5" s="34"/>
      <c r="K5" s="33"/>
      <c r="L5" s="5" t="s">
        <v>0</v>
      </c>
      <c r="M5" s="4"/>
      <c r="N5" s="33"/>
      <c r="O5" s="4"/>
    </row>
    <row r="6" spans="2:10" ht="21.75" customHeight="1">
      <c r="B6" s="30" t="s">
        <v>24</v>
      </c>
      <c r="C6" s="39"/>
      <c r="D6" s="10"/>
      <c r="E6" s="11" t="s">
        <v>1</v>
      </c>
      <c r="G6" s="30" t="s">
        <v>33</v>
      </c>
      <c r="H6" s="39"/>
      <c r="I6" s="10"/>
      <c r="J6" s="12" t="s">
        <v>2</v>
      </c>
    </row>
    <row r="7" spans="2:10" ht="21.75" customHeight="1">
      <c r="B7" s="30" t="s">
        <v>25</v>
      </c>
      <c r="C7" s="40"/>
      <c r="D7" s="10"/>
      <c r="E7" s="11" t="s">
        <v>1</v>
      </c>
      <c r="G7" s="30" t="s">
        <v>32</v>
      </c>
      <c r="H7" s="39"/>
      <c r="I7" s="10"/>
      <c r="J7" s="12" t="s">
        <v>2</v>
      </c>
    </row>
    <row r="8" spans="2:16" ht="21.75" customHeight="1">
      <c r="B8" s="103" t="s">
        <v>26</v>
      </c>
      <c r="C8" s="104"/>
      <c r="D8" s="10"/>
      <c r="E8" s="14" t="s">
        <v>1</v>
      </c>
      <c r="G8" s="30" t="s">
        <v>34</v>
      </c>
      <c r="H8" s="39"/>
      <c r="I8" s="10"/>
      <c r="J8" s="12" t="s">
        <v>2</v>
      </c>
      <c r="L8" s="7" t="s">
        <v>27</v>
      </c>
      <c r="M8" s="36"/>
      <c r="N8" s="37"/>
      <c r="O8" s="36"/>
      <c r="P8" s="36" t="s">
        <v>23</v>
      </c>
    </row>
    <row r="9" spans="2:10" ht="21.75" customHeight="1">
      <c r="B9" s="73"/>
      <c r="C9" s="73"/>
      <c r="D9" s="63"/>
      <c r="E9" s="61"/>
      <c r="G9" s="61"/>
      <c r="H9" s="62"/>
      <c r="I9" s="63"/>
      <c r="J9" s="61"/>
    </row>
    <row r="10" spans="2:15" ht="21.75" customHeight="1" thickBot="1">
      <c r="B10" s="38"/>
      <c r="C10" s="38"/>
      <c r="D10" s="42"/>
      <c r="E10" s="42"/>
      <c r="F10" s="42"/>
      <c r="G10" s="42"/>
      <c r="H10" s="42"/>
      <c r="I10" s="15"/>
      <c r="J10" s="89"/>
      <c r="K10" s="89"/>
      <c r="L10" s="89"/>
      <c r="M10" s="89"/>
      <c r="N10" s="89"/>
      <c r="O10" s="15"/>
    </row>
    <row r="11" spans="1:16" ht="21.75" customHeight="1">
      <c r="A11" s="90"/>
      <c r="B11" s="91"/>
      <c r="C11" s="92"/>
      <c r="D11" s="43"/>
      <c r="E11" s="44" t="s">
        <v>35</v>
      </c>
      <c r="F11" s="64">
        <v>900</v>
      </c>
      <c r="G11" s="45"/>
      <c r="H11" s="44" t="s">
        <v>37</v>
      </c>
      <c r="I11" s="64">
        <v>900</v>
      </c>
      <c r="J11" s="46"/>
      <c r="K11" s="44" t="s">
        <v>39</v>
      </c>
      <c r="L11" s="64">
        <v>180</v>
      </c>
      <c r="M11" s="74"/>
      <c r="N11" s="74"/>
      <c r="O11" s="64"/>
      <c r="P11" s="96" t="s">
        <v>3</v>
      </c>
    </row>
    <row r="12" spans="1:16" ht="21.75" customHeight="1" thickBot="1">
      <c r="A12" s="93"/>
      <c r="B12" s="94"/>
      <c r="C12" s="95"/>
      <c r="D12" s="16" t="s">
        <v>4</v>
      </c>
      <c r="E12" s="16" t="s">
        <v>5</v>
      </c>
      <c r="F12" s="16" t="s">
        <v>6</v>
      </c>
      <c r="G12" s="16" t="s">
        <v>7</v>
      </c>
      <c r="H12" s="16" t="s">
        <v>8</v>
      </c>
      <c r="I12" s="16" t="s">
        <v>9</v>
      </c>
      <c r="J12" s="16" t="s">
        <v>10</v>
      </c>
      <c r="K12" s="16" t="s">
        <v>11</v>
      </c>
      <c r="L12" s="16" t="s">
        <v>12</v>
      </c>
      <c r="M12" s="16" t="s">
        <v>20</v>
      </c>
      <c r="N12" s="16" t="s">
        <v>21</v>
      </c>
      <c r="O12" s="16" t="s">
        <v>22</v>
      </c>
      <c r="P12" s="97"/>
    </row>
    <row r="13" spans="1:16" ht="21.75" customHeight="1" thickTop="1">
      <c r="A13" s="98" t="s">
        <v>13</v>
      </c>
      <c r="B13" s="99"/>
      <c r="C13" s="23"/>
      <c r="D13" s="17">
        <v>100</v>
      </c>
      <c r="E13" s="17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97"/>
    </row>
    <row r="14" spans="1:16" ht="21.75" customHeight="1">
      <c r="A14" s="100" t="s">
        <v>18</v>
      </c>
      <c r="B14" s="24" t="s">
        <v>41</v>
      </c>
      <c r="C14" s="25"/>
      <c r="D14" s="18">
        <v>102000</v>
      </c>
      <c r="E14" s="18">
        <v>106000</v>
      </c>
      <c r="F14" s="18">
        <v>86000</v>
      </c>
      <c r="G14" s="18">
        <v>199000</v>
      </c>
      <c r="H14" s="18">
        <v>178000</v>
      </c>
      <c r="I14" s="18">
        <v>184000</v>
      </c>
      <c r="J14" s="18">
        <v>179000</v>
      </c>
      <c r="K14" s="18">
        <v>178000</v>
      </c>
      <c r="L14" s="18">
        <v>188000</v>
      </c>
      <c r="M14" s="18">
        <v>175000</v>
      </c>
      <c r="N14" s="18">
        <v>171000</v>
      </c>
      <c r="O14" s="18">
        <v>225000</v>
      </c>
      <c r="P14" s="47">
        <f>SUM(D14:O14)</f>
        <v>1971000</v>
      </c>
    </row>
    <row r="15" spans="1:16" ht="21.75" customHeight="1">
      <c r="A15" s="101"/>
      <c r="B15" s="24" t="s">
        <v>43</v>
      </c>
      <c r="C15" s="25"/>
      <c r="D15" s="18">
        <v>95000</v>
      </c>
      <c r="E15" s="18">
        <v>97000</v>
      </c>
      <c r="F15" s="18">
        <v>81000</v>
      </c>
      <c r="G15" s="59"/>
      <c r="H15" s="59"/>
      <c r="I15" s="59"/>
      <c r="J15" s="59"/>
      <c r="K15" s="59"/>
      <c r="L15" s="59"/>
      <c r="M15" s="59"/>
      <c r="N15" s="59"/>
      <c r="O15" s="59"/>
      <c r="P15" s="47">
        <f>SUM(D15:O15)</f>
        <v>273000</v>
      </c>
    </row>
    <row r="16" spans="1:16" ht="21.75" customHeight="1" thickBot="1">
      <c r="A16" s="102"/>
      <c r="B16" s="26" t="s">
        <v>45</v>
      </c>
      <c r="C16" s="27"/>
      <c r="D16" s="19">
        <v>175000</v>
      </c>
      <c r="E16" s="19">
        <v>180000</v>
      </c>
      <c r="F16" s="19">
        <v>169000</v>
      </c>
      <c r="G16" s="19">
        <v>130000</v>
      </c>
      <c r="H16" s="19">
        <v>130000</v>
      </c>
      <c r="I16" s="19">
        <v>135000</v>
      </c>
      <c r="J16" s="19">
        <v>143000</v>
      </c>
      <c r="K16" s="19">
        <v>123000</v>
      </c>
      <c r="L16" s="19">
        <v>130000</v>
      </c>
      <c r="M16" s="19">
        <v>124000</v>
      </c>
      <c r="N16" s="19">
        <v>149000</v>
      </c>
      <c r="O16" s="19">
        <v>132000</v>
      </c>
      <c r="P16" s="48">
        <f>SUM(D16:O16)</f>
        <v>1720000</v>
      </c>
    </row>
    <row r="17" spans="1:16" ht="21.75" customHeight="1" thickTop="1">
      <c r="A17" s="49" t="s">
        <v>19</v>
      </c>
      <c r="B17" s="28" t="s">
        <v>47</v>
      </c>
      <c r="C17" s="29" t="s">
        <v>36</v>
      </c>
      <c r="D17" s="65">
        <f>IF($D$6="","",$D$6*$F$11)</f>
      </c>
      <c r="E17" s="65">
        <f>D17</f>
      </c>
      <c r="F17" s="65">
        <f>E17</f>
      </c>
      <c r="G17" s="65">
        <f aca="true" t="shared" si="0" ref="G17:O17">F17</f>
      </c>
      <c r="H17" s="65">
        <f t="shared" si="0"/>
      </c>
      <c r="I17" s="65">
        <f t="shared" si="0"/>
      </c>
      <c r="J17" s="65">
        <f t="shared" si="0"/>
      </c>
      <c r="K17" s="65">
        <f t="shared" si="0"/>
      </c>
      <c r="L17" s="65">
        <f t="shared" si="0"/>
      </c>
      <c r="M17" s="65">
        <f t="shared" si="0"/>
      </c>
      <c r="N17" s="65">
        <f t="shared" si="0"/>
      </c>
      <c r="O17" s="65">
        <f t="shared" si="0"/>
      </c>
      <c r="P17" s="69"/>
    </row>
    <row r="18" spans="1:16" ht="21.75" customHeight="1">
      <c r="A18" s="50"/>
      <c r="B18" s="30" t="s">
        <v>48</v>
      </c>
      <c r="C18" s="12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0"/>
    </row>
    <row r="19" spans="1:16" ht="21.75" customHeight="1">
      <c r="A19" s="50"/>
      <c r="B19" s="30" t="s">
        <v>49</v>
      </c>
      <c r="C19" s="12" t="s">
        <v>42</v>
      </c>
      <c r="D19" s="66">
        <f>IF($I$6="","",$I$6*D14)</f>
      </c>
      <c r="E19" s="66">
        <f>IF($I$6="","",$I$6*E14)</f>
      </c>
      <c r="F19" s="66">
        <f aca="true" t="shared" si="1" ref="F19:O19">IF($I$6="","",$I$6*F14)</f>
      </c>
      <c r="G19" s="66">
        <f t="shared" si="1"/>
      </c>
      <c r="H19" s="66">
        <f t="shared" si="1"/>
      </c>
      <c r="I19" s="66">
        <f t="shared" si="1"/>
      </c>
      <c r="J19" s="66">
        <f t="shared" si="1"/>
      </c>
      <c r="K19" s="66">
        <f t="shared" si="1"/>
      </c>
      <c r="L19" s="66">
        <f t="shared" si="1"/>
      </c>
      <c r="M19" s="66">
        <f t="shared" si="1"/>
      </c>
      <c r="N19" s="66">
        <f t="shared" si="1"/>
      </c>
      <c r="O19" s="66">
        <f t="shared" si="1"/>
      </c>
      <c r="P19" s="70"/>
    </row>
    <row r="20" spans="1:16" ht="21.75" customHeight="1">
      <c r="A20" s="50"/>
      <c r="B20" s="30" t="s">
        <v>50</v>
      </c>
      <c r="C20" s="12" t="s">
        <v>44</v>
      </c>
      <c r="D20" s="66">
        <f>IF($I$7="","",$I$7*D15)</f>
      </c>
      <c r="E20" s="66">
        <f>IF($I$7="","",$I$7*E15)</f>
      </c>
      <c r="F20" s="66">
        <f>IF($I$7="","",$I$7*F15)</f>
      </c>
      <c r="G20" s="59"/>
      <c r="H20" s="59"/>
      <c r="I20" s="59"/>
      <c r="J20" s="59"/>
      <c r="K20" s="59"/>
      <c r="L20" s="59"/>
      <c r="M20" s="59"/>
      <c r="N20" s="59"/>
      <c r="O20" s="59"/>
      <c r="P20" s="70"/>
    </row>
    <row r="21" spans="1:16" ht="21.75" customHeight="1">
      <c r="A21" s="50"/>
      <c r="B21" s="30" t="s">
        <v>51</v>
      </c>
      <c r="C21" s="12" t="s">
        <v>46</v>
      </c>
      <c r="D21" s="66">
        <f>IF($I$8="","",$I$8*D16)</f>
      </c>
      <c r="E21" s="66">
        <f aca="true" t="shared" si="2" ref="E21:O21">IF($I$8="","",$I$8*E16)</f>
      </c>
      <c r="F21" s="66">
        <f t="shared" si="2"/>
      </c>
      <c r="G21" s="66">
        <f t="shared" si="2"/>
      </c>
      <c r="H21" s="66">
        <f t="shared" si="2"/>
      </c>
      <c r="I21" s="66">
        <f t="shared" si="2"/>
      </c>
      <c r="J21" s="66">
        <f t="shared" si="2"/>
      </c>
      <c r="K21" s="66">
        <f t="shared" si="2"/>
      </c>
      <c r="L21" s="66">
        <f t="shared" si="2"/>
      </c>
      <c r="M21" s="66">
        <f t="shared" si="2"/>
      </c>
      <c r="N21" s="66">
        <f t="shared" si="2"/>
      </c>
      <c r="O21" s="66">
        <f t="shared" si="2"/>
      </c>
      <c r="P21" s="70"/>
    </row>
    <row r="22" spans="1:16" ht="21.75" customHeight="1" thickBot="1">
      <c r="A22" s="58"/>
      <c r="B22" s="79" t="s">
        <v>52</v>
      </c>
      <c r="C22" s="80"/>
      <c r="D22" s="67">
        <f>IF(D21="","",INT(SUM(D17:D21)))</f>
      </c>
      <c r="E22" s="67">
        <f aca="true" t="shared" si="3" ref="E22:O22">IF(E21="","",INT(SUM(E17:E21)))</f>
      </c>
      <c r="F22" s="67">
        <f t="shared" si="3"/>
      </c>
      <c r="G22" s="67">
        <f t="shared" si="3"/>
      </c>
      <c r="H22" s="67">
        <f t="shared" si="3"/>
      </c>
      <c r="I22" s="67">
        <f t="shared" si="3"/>
      </c>
      <c r="J22" s="67">
        <f t="shared" si="3"/>
      </c>
      <c r="K22" s="67">
        <f t="shared" si="3"/>
      </c>
      <c r="L22" s="67">
        <f t="shared" si="3"/>
      </c>
      <c r="M22" s="67">
        <f t="shared" si="3"/>
      </c>
      <c r="N22" s="67">
        <f t="shared" si="3"/>
      </c>
      <c r="O22" s="67">
        <f t="shared" si="3"/>
      </c>
      <c r="P22" s="71"/>
    </row>
    <row r="23" spans="1:16" ht="21.75" customHeight="1" thickBot="1">
      <c r="A23" s="86" t="s">
        <v>53</v>
      </c>
      <c r="B23" s="87"/>
      <c r="C23" s="60" t="s">
        <v>38</v>
      </c>
      <c r="D23" s="68">
        <f>IF($D$7="","",INT($D$7*$I$11))</f>
      </c>
      <c r="E23" s="68">
        <f aca="true" t="shared" si="4" ref="E23:O23">IF($D$7="","",INT($D$7*$I$11))</f>
      </c>
      <c r="F23" s="68">
        <f t="shared" si="4"/>
      </c>
      <c r="G23" s="68">
        <f t="shared" si="4"/>
      </c>
      <c r="H23" s="68">
        <f t="shared" si="4"/>
      </c>
      <c r="I23" s="68">
        <f t="shared" si="4"/>
      </c>
      <c r="J23" s="68">
        <f t="shared" si="4"/>
      </c>
      <c r="K23" s="68">
        <f t="shared" si="4"/>
      </c>
      <c r="L23" s="68">
        <f t="shared" si="4"/>
      </c>
      <c r="M23" s="68">
        <f t="shared" si="4"/>
      </c>
      <c r="N23" s="68">
        <f t="shared" si="4"/>
      </c>
      <c r="O23" s="68">
        <f t="shared" si="4"/>
      </c>
      <c r="P23" s="72"/>
    </row>
    <row r="24" spans="1:16" ht="21.75" customHeight="1" thickBot="1">
      <c r="A24" s="84" t="s">
        <v>59</v>
      </c>
      <c r="B24" s="85"/>
      <c r="C24" s="75" t="s">
        <v>40</v>
      </c>
      <c r="D24" s="76">
        <f>IF($D$8="","",INT($D$8*$L$11))</f>
      </c>
      <c r="E24" s="76">
        <f aca="true" t="shared" si="5" ref="E24:O24">IF($D$8="","",INT($D$8*$L$11))</f>
      </c>
      <c r="F24" s="76">
        <f t="shared" si="5"/>
      </c>
      <c r="G24" s="76">
        <f t="shared" si="5"/>
      </c>
      <c r="H24" s="76">
        <f t="shared" si="5"/>
      </c>
      <c r="I24" s="76">
        <f t="shared" si="5"/>
      </c>
      <c r="J24" s="76">
        <f t="shared" si="5"/>
      </c>
      <c r="K24" s="76">
        <f t="shared" si="5"/>
      </c>
      <c r="L24" s="76">
        <f t="shared" si="5"/>
      </c>
      <c r="M24" s="76">
        <f t="shared" si="5"/>
      </c>
      <c r="N24" s="76">
        <f t="shared" si="5"/>
      </c>
      <c r="O24" s="76">
        <f t="shared" si="5"/>
      </c>
      <c r="P24" s="77"/>
    </row>
    <row r="25" spans="1:16" ht="21.75" customHeight="1" thickTop="1">
      <c r="A25" s="51" t="s">
        <v>54</v>
      </c>
      <c r="B25" s="32"/>
      <c r="C25" s="31"/>
      <c r="D25" s="21">
        <f>IF(D22="","",SUM(D22:D24))</f>
      </c>
      <c r="E25" s="21">
        <f>IF(E22="","",SUM(E22:E24))</f>
      </c>
      <c r="F25" s="21">
        <f aca="true" t="shared" si="6" ref="F25:O25">IF(F22="","",SUM(F22:F24))</f>
      </c>
      <c r="G25" s="21">
        <f t="shared" si="6"/>
      </c>
      <c r="H25" s="21">
        <f t="shared" si="6"/>
      </c>
      <c r="I25" s="21">
        <f t="shared" si="6"/>
      </c>
      <c r="J25" s="21">
        <f t="shared" si="6"/>
      </c>
      <c r="K25" s="21">
        <f t="shared" si="6"/>
      </c>
      <c r="L25" s="21">
        <f t="shared" si="6"/>
      </c>
      <c r="M25" s="21">
        <f t="shared" si="6"/>
      </c>
      <c r="N25" s="21">
        <f t="shared" si="6"/>
      </c>
      <c r="O25" s="21">
        <f t="shared" si="6"/>
      </c>
      <c r="P25" s="52">
        <f>IF(O25="","",SUM(D25:O25))</f>
      </c>
    </row>
    <row r="26" spans="1:16" ht="21.75" customHeight="1" thickBot="1">
      <c r="A26" s="53" t="s">
        <v>55</v>
      </c>
      <c r="B26" s="54"/>
      <c r="C26" s="55"/>
      <c r="D26" s="56">
        <f>IF(D25="","",D25*2)</f>
      </c>
      <c r="E26" s="56">
        <f aca="true" t="shared" si="7" ref="E26:O26">IF(E25="","",E25*2)</f>
      </c>
      <c r="F26" s="56">
        <f t="shared" si="7"/>
      </c>
      <c r="G26" s="56">
        <f t="shared" si="7"/>
      </c>
      <c r="H26" s="56">
        <f t="shared" si="7"/>
      </c>
      <c r="I26" s="56">
        <f t="shared" si="7"/>
      </c>
      <c r="J26" s="56">
        <f t="shared" si="7"/>
      </c>
      <c r="K26" s="56">
        <f t="shared" si="7"/>
      </c>
      <c r="L26" s="56">
        <f t="shared" si="7"/>
      </c>
      <c r="M26" s="56">
        <f t="shared" si="7"/>
      </c>
      <c r="N26" s="56">
        <f t="shared" si="7"/>
      </c>
      <c r="O26" s="56">
        <f t="shared" si="7"/>
      </c>
      <c r="P26" s="57">
        <f>IF(O26="","",SUM(D26:O26))</f>
      </c>
    </row>
    <row r="27" spans="4:16" ht="21.75" customHeight="1" thickBot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1" t="s">
        <v>14</v>
      </c>
    </row>
    <row r="28" spans="1:16" ht="21.75" customHeight="1" thickTop="1">
      <c r="A28" s="1" t="s">
        <v>28</v>
      </c>
      <c r="D28" s="20"/>
      <c r="E28" s="20"/>
      <c r="F28" s="20"/>
      <c r="G28" s="20"/>
      <c r="H28" s="20"/>
      <c r="I28" s="20"/>
      <c r="J28" s="20"/>
      <c r="K28" s="20"/>
      <c r="L28" s="20"/>
      <c r="M28" s="78" t="s">
        <v>57</v>
      </c>
      <c r="N28" s="78"/>
      <c r="O28" s="81"/>
      <c r="P28" s="82">
        <f>IF(P26="","",INT(P26/24))</f>
      </c>
    </row>
    <row r="29" spans="1:16" ht="21.75" customHeight="1" thickBot="1">
      <c r="A29" s="9" t="s">
        <v>30</v>
      </c>
      <c r="D29" s="20"/>
      <c r="E29" s="20"/>
      <c r="F29" s="20"/>
      <c r="G29" s="20"/>
      <c r="H29" s="20"/>
      <c r="I29" s="20"/>
      <c r="J29" s="20"/>
      <c r="K29" s="20"/>
      <c r="L29" s="20"/>
      <c r="M29" s="78"/>
      <c r="N29" s="78"/>
      <c r="O29" s="81"/>
      <c r="P29" s="83"/>
    </row>
    <row r="30" spans="1:18" ht="21.75" customHeight="1" thickTop="1">
      <c r="A30" s="2" t="s">
        <v>56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Q30" s="38"/>
      <c r="R30" s="38"/>
    </row>
    <row r="31" spans="1:16" ht="21.75" customHeight="1">
      <c r="A31" s="2" t="s">
        <v>29</v>
      </c>
      <c r="O31" s="78" t="s">
        <v>31</v>
      </c>
      <c r="P31" s="78"/>
    </row>
    <row r="32" ht="21.75" customHeight="1">
      <c r="A32" s="8" t="s">
        <v>58</v>
      </c>
    </row>
  </sheetData>
  <sheetProtection/>
  <mergeCells count="13">
    <mergeCell ref="A2:P2"/>
    <mergeCell ref="J10:N10"/>
    <mergeCell ref="A11:C12"/>
    <mergeCell ref="P11:P13"/>
    <mergeCell ref="A13:B13"/>
    <mergeCell ref="A14:A16"/>
    <mergeCell ref="B8:C8"/>
    <mergeCell ref="O31:P31"/>
    <mergeCell ref="B22:C22"/>
    <mergeCell ref="M28:O29"/>
    <mergeCell ref="P28:P29"/>
    <mergeCell ref="A24:B24"/>
    <mergeCell ref="A23:B23"/>
  </mergeCells>
  <printOptions horizontalCentered="1"/>
  <pageMargins left="0.1968503937007874" right="0.1968503937007874" top="0.7874015748031497" bottom="0.35433070866141736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WS500010</dc:creator>
  <cp:keywords/>
  <dc:description/>
  <cp:lastModifiedBy>WS530114</cp:lastModifiedBy>
  <cp:lastPrinted>2020-03-18T10:18:38Z</cp:lastPrinted>
  <dcterms:created xsi:type="dcterms:W3CDTF">2014-05-20T07:54:56Z</dcterms:created>
  <dcterms:modified xsi:type="dcterms:W3CDTF">2020-03-18T10:20:41Z</dcterms:modified>
  <cp:category/>
  <cp:version/>
  <cp:contentType/>
  <cp:contentStatus/>
</cp:coreProperties>
</file>